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5276" windowHeight="8160"/>
  </bookViews>
  <sheets>
    <sheet name="Medycz start lato" sheetId="2" r:id="rId1"/>
  </sheets>
  <calcPr calcId="125725"/>
</workbook>
</file>

<file path=xl/calcChain.xml><?xml version="1.0" encoding="utf-8"?>
<calcChain xmlns="http://schemas.openxmlformats.org/spreadsheetml/2006/main">
  <c r="J27" i="2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G13" l="1"/>
  <c r="E13"/>
  <c r="N27"/>
  <c r="C13" l="1"/>
  <c r="G19" l="1"/>
  <c r="E19"/>
  <c r="G18"/>
  <c r="E18"/>
  <c r="C18" s="1"/>
  <c r="G17"/>
  <c r="E17"/>
  <c r="G16"/>
  <c r="E16"/>
  <c r="C16" s="1"/>
  <c r="G15"/>
  <c r="E15"/>
  <c r="G14"/>
  <c r="E14"/>
  <c r="C14" s="1"/>
  <c r="G12"/>
  <c r="E12"/>
  <c r="G11"/>
  <c r="E11"/>
  <c r="C11" s="1"/>
  <c r="G10"/>
  <c r="E10"/>
  <c r="G9"/>
  <c r="E9"/>
  <c r="C9" s="1"/>
  <c r="C12" l="1"/>
  <c r="C15"/>
  <c r="C17"/>
  <c r="C19"/>
  <c r="C10"/>
  <c r="E20"/>
  <c r="C20" s="1"/>
  <c r="E21"/>
  <c r="E22"/>
  <c r="E23"/>
  <c r="E24"/>
  <c r="C24" s="1"/>
  <c r="E25"/>
  <c r="E26"/>
  <c r="G21"/>
  <c r="G22"/>
  <c r="G23"/>
  <c r="G24"/>
  <c r="G25"/>
  <c r="G26"/>
  <c r="W28"/>
  <c r="R28"/>
  <c r="M28"/>
  <c r="V27"/>
  <c r="U27"/>
  <c r="T27"/>
  <c r="S27"/>
  <c r="Q27"/>
  <c r="P27"/>
  <c r="O27"/>
  <c r="L27"/>
  <c r="K27"/>
  <c r="I27"/>
  <c r="H27"/>
  <c r="G8"/>
  <c r="E8"/>
  <c r="C8" s="1"/>
  <c r="G7"/>
  <c r="E7"/>
  <c r="G6"/>
  <c r="E6"/>
  <c r="C6" s="1"/>
  <c r="G5"/>
  <c r="E5"/>
  <c r="D5"/>
  <c r="C25" l="1"/>
  <c r="C21"/>
  <c r="C26"/>
  <c r="C22"/>
  <c r="C7"/>
  <c r="C23"/>
  <c r="D27"/>
  <c r="S28"/>
  <c r="T30"/>
  <c r="E27"/>
  <c r="N28"/>
  <c r="F27"/>
  <c r="C5"/>
  <c r="I28"/>
  <c r="G27"/>
  <c r="C27" l="1"/>
</calcChain>
</file>

<file path=xl/sharedStrings.xml><?xml version="1.0" encoding="utf-8"?>
<sst xmlns="http://schemas.openxmlformats.org/spreadsheetml/2006/main" count="81" uniqueCount="56">
  <si>
    <t>Nazwa</t>
  </si>
  <si>
    <t>Egzamin</t>
  </si>
  <si>
    <t>Ra-</t>
  </si>
  <si>
    <t>przedmiotu</t>
  </si>
  <si>
    <t>zem</t>
  </si>
  <si>
    <t xml:space="preserve">  w</t>
  </si>
  <si>
    <t>ECTS</t>
  </si>
  <si>
    <t xml:space="preserve">  ćw.</t>
  </si>
  <si>
    <t>zal</t>
  </si>
  <si>
    <t>egz 1</t>
  </si>
  <si>
    <t>Seminarium magisterskie 1,2</t>
  </si>
  <si>
    <t>egz 3</t>
  </si>
  <si>
    <t>Praca dyplomowa + egzamin</t>
  </si>
  <si>
    <t>Egz.</t>
  </si>
  <si>
    <t>RAZEM</t>
  </si>
  <si>
    <t>II pracownia fizyczna 2</t>
  </si>
  <si>
    <t>ćw</t>
  </si>
  <si>
    <t>lab</t>
  </si>
  <si>
    <t>Lektorat</t>
  </si>
  <si>
    <t>sem</t>
  </si>
  <si>
    <t>w</t>
  </si>
  <si>
    <t>Wykład specjalistyczny 1</t>
  </si>
  <si>
    <t>Wykład specjalistyczny 2</t>
  </si>
  <si>
    <t>WF</t>
  </si>
  <si>
    <t>egz 2</t>
  </si>
  <si>
    <t>Mechanika kwantowa dla inż..</t>
  </si>
  <si>
    <t>Pracownia pom.i sterowania</t>
  </si>
  <si>
    <t>Zaawansowane metod.anal.danych</t>
  </si>
  <si>
    <t>Podstawy materiałoznawstwa</t>
  </si>
  <si>
    <t>Pracownia magisterska 1</t>
  </si>
  <si>
    <t>Pracownia magisterska 2</t>
  </si>
  <si>
    <t>Matematyczne podst. obrazowania</t>
  </si>
  <si>
    <t>Podstawy spektroskopii molekularnej</t>
  </si>
  <si>
    <t>Zastosowania laserów w medycynie *</t>
  </si>
  <si>
    <t>Metody radiacyjne w terapii*</t>
  </si>
  <si>
    <t>Radioizotopy w medycynie*</t>
  </si>
  <si>
    <t>Fizyka techniczna II stopnia - fizyka medyczna</t>
  </si>
  <si>
    <t>Metody obrazowania w medycynie*</t>
  </si>
  <si>
    <t>Osiągnięcia fizyki współczesnej</t>
  </si>
  <si>
    <t>WF może być realizowany w 1 lub 2 semestrze</t>
  </si>
  <si>
    <t>Zamiast wykładu specjalistycznego mogą być dwa wykłady monograficzne.</t>
  </si>
  <si>
    <t>razem ECTS</t>
  </si>
  <si>
    <t>semestr</t>
  </si>
  <si>
    <t>wykł.</t>
  </si>
  <si>
    <t>konw.</t>
  </si>
  <si>
    <t>sem.</t>
  </si>
  <si>
    <t>lab.</t>
  </si>
  <si>
    <t>inne</t>
  </si>
  <si>
    <t>RAZEM  (wykł. i ćwicz.)</t>
  </si>
  <si>
    <t>Highlights of Modern Physics and Astrophysics</t>
  </si>
  <si>
    <t>2014/2015</t>
  </si>
  <si>
    <t xml:space="preserve">       1 (8) sem lato</t>
  </si>
  <si>
    <t xml:space="preserve">       2 (9) sem zima</t>
  </si>
  <si>
    <t xml:space="preserve">       3 (10) sem lato</t>
  </si>
  <si>
    <t>Zastosowanie fizyki w dermatologii*</t>
  </si>
  <si>
    <t>2013/2014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</si>
</sst>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9"/>
      <name val="Arial CE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name val="Arial CE"/>
      <charset val="238"/>
    </font>
    <font>
      <sz val="10"/>
      <color theme="1"/>
      <name val="Arial CE"/>
      <charset val="238"/>
    </font>
    <font>
      <sz val="10"/>
      <color rgb="FF00000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color theme="1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2" fillId="0" borderId="0" xfId="0" applyFont="1"/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7" borderId="1" xfId="0" applyFont="1" applyFill="1" applyBorder="1"/>
    <xf numFmtId="0" fontId="1" fillId="7" borderId="2" xfId="0" applyFont="1" applyFill="1" applyBorder="1"/>
    <xf numFmtId="0" fontId="1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5" borderId="6" xfId="0" applyFont="1" applyFill="1" applyBorder="1"/>
    <xf numFmtId="0" fontId="7" fillId="4" borderId="7" xfId="0" applyFont="1" applyFill="1" applyBorder="1"/>
    <xf numFmtId="0" fontId="7" fillId="4" borderId="6" xfId="0" applyFont="1" applyFill="1" applyBorder="1"/>
    <xf numFmtId="0" fontId="7" fillId="3" borderId="7" xfId="0" applyFont="1" applyFill="1" applyBorder="1"/>
    <xf numFmtId="0" fontId="7" fillId="3" borderId="6" xfId="0" applyFont="1" applyFill="1" applyBorder="1"/>
    <xf numFmtId="0" fontId="7" fillId="3" borderId="8" xfId="0" applyFont="1" applyFill="1" applyBorder="1"/>
    <xf numFmtId="0" fontId="7" fillId="5" borderId="8" xfId="0" applyFont="1" applyFill="1" applyBorder="1"/>
    <xf numFmtId="0" fontId="7" fillId="4" borderId="8" xfId="0" applyFont="1" applyFill="1" applyBorder="1"/>
    <xf numFmtId="0" fontId="9" fillId="0" borderId="4" xfId="0" applyFont="1" applyBorder="1" applyAlignment="1">
      <alignment horizontal="center"/>
    </xf>
    <xf numFmtId="0" fontId="7" fillId="4" borderId="9" xfId="0" applyFont="1" applyFill="1" applyBorder="1"/>
    <xf numFmtId="0" fontId="7" fillId="4" borderId="10" xfId="0" applyFont="1" applyFill="1" applyBorder="1"/>
    <xf numFmtId="0" fontId="7" fillId="3" borderId="9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6" fillId="3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0" borderId="10" xfId="0" applyFont="1" applyBorder="1"/>
    <xf numFmtId="0" fontId="7" fillId="7" borderId="7" xfId="0" applyFont="1" applyFill="1" applyBorder="1"/>
    <xf numFmtId="0" fontId="7" fillId="7" borderId="6" xfId="0" applyFont="1" applyFill="1" applyBorder="1"/>
    <xf numFmtId="0" fontId="7" fillId="7" borderId="8" xfId="0" applyFont="1" applyFill="1" applyBorder="1"/>
    <xf numFmtId="0" fontId="7" fillId="6" borderId="6" xfId="0" applyFont="1" applyFill="1" applyBorder="1"/>
    <xf numFmtId="0" fontId="7" fillId="6" borderId="10" xfId="0" applyFont="1" applyFill="1" applyBorder="1"/>
    <xf numFmtId="0" fontId="7" fillId="3" borderId="10" xfId="0" applyFont="1" applyFill="1" applyBorder="1"/>
    <xf numFmtId="0" fontId="7" fillId="7" borderId="10" xfId="0" applyFont="1" applyFill="1" applyBorder="1"/>
    <xf numFmtId="0" fontId="7" fillId="7" borderId="9" xfId="0" applyFont="1" applyFill="1" applyBorder="1"/>
    <xf numFmtId="0" fontId="7" fillId="4" borderId="14" xfId="0" applyFont="1" applyFill="1" applyBorder="1"/>
    <xf numFmtId="0" fontId="7" fillId="4" borderId="13" xfId="0" applyFont="1" applyFill="1" applyBorder="1"/>
    <xf numFmtId="0" fontId="7" fillId="4" borderId="15" xfId="0" applyFont="1" applyFill="1" applyBorder="1"/>
    <xf numFmtId="0" fontId="7" fillId="3" borderId="13" xfId="0" applyFont="1" applyFill="1" applyBorder="1"/>
    <xf numFmtId="0" fontId="6" fillId="3" borderId="13" xfId="0" applyFont="1" applyFill="1" applyBorder="1"/>
    <xf numFmtId="0" fontId="7" fillId="7" borderId="13" xfId="0" applyFont="1" applyFill="1" applyBorder="1"/>
    <xf numFmtId="0" fontId="6" fillId="7" borderId="13" xfId="0" applyFont="1" applyFill="1" applyBorder="1"/>
    <xf numFmtId="0" fontId="7" fillId="3" borderId="14" xfId="0" applyFont="1" applyFill="1" applyBorder="1"/>
    <xf numFmtId="0" fontId="6" fillId="3" borderId="14" xfId="0" applyFont="1" applyFill="1" applyBorder="1"/>
    <xf numFmtId="0" fontId="6" fillId="7" borderId="9" xfId="0" applyFont="1" applyFill="1" applyBorder="1" applyAlignment="1">
      <alignment horizontal="center"/>
    </xf>
    <xf numFmtId="0" fontId="6" fillId="0" borderId="13" xfId="0" applyFont="1" applyBorder="1"/>
    <xf numFmtId="0" fontId="10" fillId="5" borderId="6" xfId="0" applyFont="1" applyFill="1" applyBorder="1"/>
    <xf numFmtId="0" fontId="8" fillId="0" borderId="0" xfId="0" applyFont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Normal="100" zoomScaleSheetLayoutView="100" workbookViewId="0">
      <selection sqref="A1:W32"/>
    </sheetView>
  </sheetViews>
  <sheetFormatPr defaultRowHeight="13.8"/>
  <cols>
    <col min="1" max="1" width="33.59765625" customWidth="1"/>
    <col min="2" max="2" width="5.09765625" customWidth="1"/>
    <col min="3" max="3" width="4.3984375" customWidth="1"/>
    <col min="4" max="4" width="4" customWidth="1"/>
    <col min="5" max="5" width="3.8984375" customWidth="1"/>
    <col min="6" max="6" width="3.59765625" customWidth="1"/>
    <col min="7" max="8" width="3.3984375" customWidth="1"/>
    <col min="9" max="9" width="3.09765625" customWidth="1"/>
    <col min="10" max="10" width="2.8984375" customWidth="1"/>
    <col min="11" max="11" width="3.59765625" customWidth="1"/>
    <col min="12" max="12" width="4.69921875" customWidth="1"/>
    <col min="13" max="13" width="4.5" customWidth="1"/>
    <col min="14" max="14" width="4.69921875" customWidth="1"/>
    <col min="15" max="15" width="3.59765625" customWidth="1"/>
    <col min="16" max="16" width="3.3984375" customWidth="1"/>
    <col min="17" max="17" width="4.69921875" customWidth="1"/>
    <col min="18" max="18" width="4.5" customWidth="1"/>
    <col min="19" max="19" width="2.69921875" customWidth="1"/>
    <col min="20" max="20" width="3.8984375" customWidth="1"/>
    <col min="21" max="21" width="4" customWidth="1"/>
    <col min="22" max="22" width="3.19921875" customWidth="1"/>
    <col min="23" max="23" width="4.69921875" customWidth="1"/>
    <col min="24" max="24" width="4.8984375" customWidth="1"/>
  </cols>
  <sheetData>
    <row r="1" spans="1:24">
      <c r="A1" s="7"/>
      <c r="B1" s="8" t="s">
        <v>36</v>
      </c>
      <c r="C1" s="9"/>
      <c r="D1" s="10"/>
      <c r="E1" s="10"/>
      <c r="F1" s="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W1" s="10"/>
      <c r="X1" s="11"/>
    </row>
    <row r="2" spans="1:24">
      <c r="A2" s="1" t="s">
        <v>0</v>
      </c>
      <c r="B2" s="2" t="s">
        <v>1</v>
      </c>
      <c r="C2" s="1" t="s">
        <v>2</v>
      </c>
      <c r="D2" s="29" t="s">
        <v>43</v>
      </c>
      <c r="E2" s="29" t="s">
        <v>44</v>
      </c>
      <c r="F2" s="29" t="s">
        <v>45</v>
      </c>
      <c r="G2" s="29" t="s">
        <v>46</v>
      </c>
      <c r="H2" s="29" t="s">
        <v>47</v>
      </c>
      <c r="I2" s="65" t="s">
        <v>55</v>
      </c>
      <c r="J2" s="66"/>
      <c r="K2" s="66"/>
      <c r="L2" s="66"/>
      <c r="M2" s="67"/>
      <c r="N2" s="68" t="s">
        <v>50</v>
      </c>
      <c r="O2" s="69"/>
      <c r="P2" s="69"/>
      <c r="Q2" s="69"/>
      <c r="R2" s="69"/>
      <c r="S2" s="69"/>
      <c r="T2" s="69"/>
      <c r="U2" s="69"/>
      <c r="V2" s="69"/>
      <c r="W2" s="70"/>
      <c r="X2" s="11"/>
    </row>
    <row r="3" spans="1:24">
      <c r="A3" s="1" t="s">
        <v>3</v>
      </c>
      <c r="B3" s="2" t="s">
        <v>42</v>
      </c>
      <c r="C3" s="1" t="s">
        <v>4</v>
      </c>
      <c r="D3" s="1"/>
      <c r="E3" s="1"/>
      <c r="F3" s="1"/>
      <c r="G3" s="1"/>
      <c r="H3" s="1"/>
      <c r="I3" s="3" t="s">
        <v>51</v>
      </c>
      <c r="J3" s="4"/>
      <c r="K3" s="4"/>
      <c r="L3" s="4"/>
      <c r="M3" s="4"/>
      <c r="N3" s="14" t="s">
        <v>52</v>
      </c>
      <c r="O3" s="15"/>
      <c r="P3" s="15"/>
      <c r="Q3" s="15"/>
      <c r="R3" s="15"/>
      <c r="S3" s="71" t="s">
        <v>53</v>
      </c>
      <c r="T3" s="72"/>
      <c r="U3" s="72"/>
      <c r="V3" s="72"/>
      <c r="W3" s="73"/>
      <c r="X3" s="11"/>
    </row>
    <row r="4" spans="1:24">
      <c r="A4" s="5"/>
      <c r="B4" s="6"/>
      <c r="C4" s="5"/>
      <c r="D4" s="5"/>
      <c r="E4" s="5"/>
      <c r="F4" s="5"/>
      <c r="G4" s="5"/>
      <c r="H4" s="5"/>
      <c r="I4" s="12" t="s">
        <v>5</v>
      </c>
      <c r="J4" s="13" t="s">
        <v>16</v>
      </c>
      <c r="K4" s="13" t="s">
        <v>47</v>
      </c>
      <c r="L4" s="13" t="s">
        <v>17</v>
      </c>
      <c r="M4" s="13" t="s">
        <v>6</v>
      </c>
      <c r="N4" s="16" t="s">
        <v>20</v>
      </c>
      <c r="O4" s="17" t="s">
        <v>7</v>
      </c>
      <c r="P4" s="17" t="s">
        <v>19</v>
      </c>
      <c r="Q4" s="17" t="s">
        <v>17</v>
      </c>
      <c r="R4" s="17" t="s">
        <v>6</v>
      </c>
      <c r="S4" s="13" t="s">
        <v>5</v>
      </c>
      <c r="T4" s="13" t="s">
        <v>7</v>
      </c>
      <c r="U4" s="13" t="s">
        <v>19</v>
      </c>
      <c r="V4" s="13" t="s">
        <v>17</v>
      </c>
      <c r="W4" s="13" t="s">
        <v>6</v>
      </c>
      <c r="X4" s="11"/>
    </row>
    <row r="5" spans="1:24">
      <c r="A5" s="21" t="s">
        <v>15</v>
      </c>
      <c r="B5" s="22" t="s">
        <v>8</v>
      </c>
      <c r="C5" s="23">
        <f>D5+E5+F5+G5+H5</f>
        <v>120</v>
      </c>
      <c r="D5" s="23">
        <f>(I5+N5+S5)*15</f>
        <v>0</v>
      </c>
      <c r="E5" s="23">
        <f>(J5+O5+T5)*15</f>
        <v>0</v>
      </c>
      <c r="F5" s="23">
        <f>(P5+U5)*15</f>
        <v>0</v>
      </c>
      <c r="G5" s="23">
        <f>(L5+Q5+V5)*15</f>
        <v>120</v>
      </c>
      <c r="H5" s="23">
        <f>(K5)*15</f>
        <v>0</v>
      </c>
      <c r="I5" s="24"/>
      <c r="J5" s="25"/>
      <c r="K5" s="25"/>
      <c r="L5" s="25">
        <v>8</v>
      </c>
      <c r="M5" s="25">
        <v>8</v>
      </c>
      <c r="N5" s="38"/>
      <c r="O5" s="39"/>
      <c r="P5" s="39"/>
      <c r="Q5" s="39"/>
      <c r="R5" s="39"/>
      <c r="S5" s="24"/>
      <c r="T5" s="25"/>
      <c r="U5" s="25"/>
      <c r="V5" s="25"/>
      <c r="W5" s="26"/>
      <c r="X5" s="11"/>
    </row>
    <row r="6" spans="1:24">
      <c r="A6" s="21" t="s">
        <v>25</v>
      </c>
      <c r="B6" s="22" t="s">
        <v>24</v>
      </c>
      <c r="C6" s="23">
        <f t="shared" ref="C6:C26" si="0">D6+E6+F6+G6+H6</f>
        <v>60</v>
      </c>
      <c r="D6" s="23">
        <f t="shared" ref="D6:D26" si="1">(I6+N6+S6)*15</f>
        <v>30</v>
      </c>
      <c r="E6" s="23">
        <f t="shared" ref="E6:G27" si="2">(J6+O6+T6)*15</f>
        <v>30</v>
      </c>
      <c r="F6" s="23">
        <f t="shared" ref="F6:F26" si="3">(P6+U6)*15</f>
        <v>0</v>
      </c>
      <c r="G6" s="23">
        <f t="shared" si="2"/>
        <v>0</v>
      </c>
      <c r="H6" s="23">
        <f t="shared" ref="H6:H26" si="4">(K6)*15</f>
        <v>0</v>
      </c>
      <c r="I6" s="24"/>
      <c r="J6" s="25"/>
      <c r="K6" s="25"/>
      <c r="L6" s="25"/>
      <c r="M6" s="25"/>
      <c r="N6" s="38">
        <v>2</v>
      </c>
      <c r="O6" s="39">
        <v>2</v>
      </c>
      <c r="P6" s="39"/>
      <c r="Q6" s="39"/>
      <c r="R6" s="39">
        <v>5</v>
      </c>
      <c r="S6" s="24"/>
      <c r="T6" s="25"/>
      <c r="U6" s="25"/>
      <c r="V6" s="25"/>
      <c r="W6" s="24"/>
      <c r="X6" s="11"/>
    </row>
    <row r="7" spans="1:24">
      <c r="A7" s="21" t="s">
        <v>26</v>
      </c>
      <c r="B7" s="22" t="s">
        <v>8</v>
      </c>
      <c r="C7" s="23">
        <f t="shared" si="0"/>
        <v>60</v>
      </c>
      <c r="D7" s="23">
        <f t="shared" si="1"/>
        <v>0</v>
      </c>
      <c r="E7" s="23">
        <f t="shared" si="2"/>
        <v>0</v>
      </c>
      <c r="F7" s="23">
        <f t="shared" si="3"/>
        <v>0</v>
      </c>
      <c r="G7" s="23">
        <f t="shared" si="2"/>
        <v>60</v>
      </c>
      <c r="H7" s="23">
        <f t="shared" si="4"/>
        <v>0</v>
      </c>
      <c r="I7" s="24"/>
      <c r="J7" s="25"/>
      <c r="K7" s="25"/>
      <c r="L7" s="25">
        <v>4</v>
      </c>
      <c r="M7" s="25">
        <v>3</v>
      </c>
      <c r="N7" s="39"/>
      <c r="O7" s="38"/>
      <c r="P7" s="38"/>
      <c r="Q7" s="38"/>
      <c r="R7" s="38"/>
      <c r="S7" s="24"/>
      <c r="T7" s="25"/>
      <c r="U7" s="25"/>
      <c r="V7" s="25"/>
      <c r="W7" s="24"/>
      <c r="X7" s="11"/>
    </row>
    <row r="8" spans="1:24">
      <c r="A8" s="21" t="s">
        <v>27</v>
      </c>
      <c r="B8" s="22" t="s">
        <v>8</v>
      </c>
      <c r="C8" s="23">
        <f t="shared" si="0"/>
        <v>60</v>
      </c>
      <c r="D8" s="23">
        <f t="shared" si="1"/>
        <v>15</v>
      </c>
      <c r="E8" s="23">
        <f t="shared" si="2"/>
        <v>0</v>
      </c>
      <c r="F8" s="23">
        <f t="shared" si="3"/>
        <v>0</v>
      </c>
      <c r="G8" s="23">
        <f t="shared" si="2"/>
        <v>45</v>
      </c>
      <c r="H8" s="23">
        <f t="shared" si="4"/>
        <v>0</v>
      </c>
      <c r="I8" s="24">
        <v>1</v>
      </c>
      <c r="J8" s="25"/>
      <c r="K8" s="25"/>
      <c r="L8" s="25">
        <v>3</v>
      </c>
      <c r="M8" s="25">
        <v>4</v>
      </c>
      <c r="N8" s="39"/>
      <c r="O8" s="38"/>
      <c r="P8" s="38"/>
      <c r="Q8" s="38"/>
      <c r="R8" s="38"/>
      <c r="S8" s="24"/>
      <c r="T8" s="25"/>
      <c r="U8" s="25"/>
      <c r="V8" s="25"/>
      <c r="W8" s="24"/>
      <c r="X8" s="11"/>
    </row>
    <row r="9" spans="1:24">
      <c r="A9" s="21" t="s">
        <v>28</v>
      </c>
      <c r="B9" s="22" t="s">
        <v>24</v>
      </c>
      <c r="C9" s="23">
        <f t="shared" si="0"/>
        <v>30</v>
      </c>
      <c r="D9" s="23">
        <f t="shared" si="1"/>
        <v>30</v>
      </c>
      <c r="E9" s="23">
        <f t="shared" ref="E9:E10" si="5">(J9+O9+T9)*15</f>
        <v>0</v>
      </c>
      <c r="F9" s="23">
        <f t="shared" si="3"/>
        <v>0</v>
      </c>
      <c r="G9" s="23">
        <f t="shared" ref="G9:G10" si="6">(L9+Q9+V9)*15</f>
        <v>0</v>
      </c>
      <c r="H9" s="23">
        <f t="shared" si="4"/>
        <v>0</v>
      </c>
      <c r="I9" s="24"/>
      <c r="J9" s="25"/>
      <c r="K9" s="25"/>
      <c r="L9" s="25"/>
      <c r="M9" s="25"/>
      <c r="N9" s="39">
        <v>2</v>
      </c>
      <c r="O9" s="38"/>
      <c r="P9" s="38"/>
      <c r="Q9" s="38"/>
      <c r="R9" s="38">
        <v>3</v>
      </c>
      <c r="S9" s="24"/>
      <c r="T9" s="25"/>
      <c r="U9" s="25"/>
      <c r="V9" s="25"/>
      <c r="W9" s="24"/>
      <c r="X9" s="11"/>
    </row>
    <row r="10" spans="1:24">
      <c r="A10" s="21" t="s">
        <v>21</v>
      </c>
      <c r="B10" s="22" t="s">
        <v>9</v>
      </c>
      <c r="C10" s="23">
        <f t="shared" si="0"/>
        <v>60</v>
      </c>
      <c r="D10" s="23">
        <f t="shared" si="1"/>
        <v>30</v>
      </c>
      <c r="E10" s="23">
        <f t="shared" si="5"/>
        <v>30</v>
      </c>
      <c r="F10" s="23">
        <f t="shared" si="3"/>
        <v>0</v>
      </c>
      <c r="G10" s="23">
        <f t="shared" si="6"/>
        <v>0</v>
      </c>
      <c r="H10" s="23">
        <f t="shared" si="4"/>
        <v>0</v>
      </c>
      <c r="I10" s="24">
        <v>2</v>
      </c>
      <c r="J10" s="25">
        <v>2</v>
      </c>
      <c r="K10" s="25"/>
      <c r="L10" s="25"/>
      <c r="M10" s="25">
        <v>6</v>
      </c>
      <c r="N10" s="39"/>
      <c r="O10" s="38"/>
      <c r="P10" s="38"/>
      <c r="Q10" s="38"/>
      <c r="R10" s="38"/>
      <c r="S10" s="24"/>
      <c r="T10" s="25"/>
      <c r="U10" s="25"/>
      <c r="V10" s="25"/>
      <c r="W10" s="24"/>
      <c r="X10" s="11"/>
    </row>
    <row r="11" spans="1:24">
      <c r="A11" s="21" t="s">
        <v>22</v>
      </c>
      <c r="B11" s="22" t="s">
        <v>11</v>
      </c>
      <c r="C11" s="23">
        <f t="shared" si="0"/>
        <v>60</v>
      </c>
      <c r="D11" s="23">
        <f t="shared" si="1"/>
        <v>30</v>
      </c>
      <c r="E11" s="23">
        <f t="shared" ref="E11:E19" si="7">(J11+O11+T11)*15</f>
        <v>30</v>
      </c>
      <c r="F11" s="23">
        <f t="shared" si="3"/>
        <v>0</v>
      </c>
      <c r="G11" s="23">
        <f t="shared" ref="G11:G19" si="8">(L11+Q11+V11)*15</f>
        <v>0</v>
      </c>
      <c r="H11" s="23">
        <f t="shared" si="4"/>
        <v>0</v>
      </c>
      <c r="I11" s="24"/>
      <c r="J11" s="25"/>
      <c r="K11" s="25"/>
      <c r="L11" s="25"/>
      <c r="M11" s="25"/>
      <c r="N11" s="39"/>
      <c r="O11" s="38"/>
      <c r="P11" s="38"/>
      <c r="Q11" s="38"/>
      <c r="R11" s="38"/>
      <c r="S11" s="24">
        <v>2</v>
      </c>
      <c r="T11" s="25">
        <v>2</v>
      </c>
      <c r="U11" s="25"/>
      <c r="V11" s="25"/>
      <c r="W11" s="24">
        <v>6</v>
      </c>
      <c r="X11" s="11"/>
    </row>
    <row r="12" spans="1:24">
      <c r="A12" s="21" t="s">
        <v>38</v>
      </c>
      <c r="B12" s="22" t="s">
        <v>8</v>
      </c>
      <c r="C12" s="23">
        <f t="shared" si="0"/>
        <v>30</v>
      </c>
      <c r="D12" s="23">
        <f t="shared" si="1"/>
        <v>0</v>
      </c>
      <c r="E12" s="23">
        <f t="shared" si="7"/>
        <v>0</v>
      </c>
      <c r="F12" s="23">
        <f t="shared" si="3"/>
        <v>30</v>
      </c>
      <c r="G12" s="23">
        <f t="shared" si="8"/>
        <v>0</v>
      </c>
      <c r="H12" s="23">
        <f t="shared" si="4"/>
        <v>0</v>
      </c>
      <c r="I12" s="24"/>
      <c r="J12" s="25"/>
      <c r="K12" s="25"/>
      <c r="L12" s="25"/>
      <c r="M12" s="25"/>
      <c r="N12" s="39"/>
      <c r="O12" s="38"/>
      <c r="P12" s="38">
        <v>2</v>
      </c>
      <c r="Q12" s="38"/>
      <c r="R12" s="38">
        <v>2</v>
      </c>
      <c r="S12" s="24"/>
      <c r="T12" s="25"/>
      <c r="U12" s="25"/>
      <c r="V12" s="25"/>
      <c r="W12" s="24"/>
      <c r="X12" s="11"/>
    </row>
    <row r="13" spans="1:24" ht="14.1" customHeight="1">
      <c r="A13" s="57" t="s">
        <v>49</v>
      </c>
      <c r="B13" s="22" t="s">
        <v>8</v>
      </c>
      <c r="C13" s="23">
        <f t="shared" si="0"/>
        <v>30</v>
      </c>
      <c r="D13" s="23">
        <f t="shared" si="1"/>
        <v>0</v>
      </c>
      <c r="E13" s="23">
        <f t="shared" ref="E13" si="9">(J13+O13+T13)*15</f>
        <v>0</v>
      </c>
      <c r="F13" s="23">
        <f t="shared" si="3"/>
        <v>30</v>
      </c>
      <c r="G13" s="23">
        <f t="shared" ref="G13" si="10">(L13+Q13+V13)*15</f>
        <v>0</v>
      </c>
      <c r="H13" s="23">
        <f t="shared" si="4"/>
        <v>0</v>
      </c>
      <c r="I13" s="24"/>
      <c r="J13" s="25"/>
      <c r="K13" s="25"/>
      <c r="L13" s="25"/>
      <c r="M13" s="25"/>
      <c r="N13" s="39"/>
      <c r="O13" s="38"/>
      <c r="P13" s="38"/>
      <c r="Q13" s="38"/>
      <c r="R13" s="38"/>
      <c r="S13" s="24"/>
      <c r="T13" s="25"/>
      <c r="U13" s="25">
        <v>2</v>
      </c>
      <c r="V13" s="25"/>
      <c r="W13" s="24">
        <v>4</v>
      </c>
      <c r="X13" s="11"/>
    </row>
    <row r="14" spans="1:24">
      <c r="A14" s="21" t="s">
        <v>18</v>
      </c>
      <c r="B14" s="22" t="s">
        <v>9</v>
      </c>
      <c r="C14" s="23">
        <f t="shared" si="0"/>
        <v>60</v>
      </c>
      <c r="D14" s="23">
        <f t="shared" si="1"/>
        <v>0</v>
      </c>
      <c r="E14" s="23">
        <f t="shared" si="7"/>
        <v>60</v>
      </c>
      <c r="F14" s="23">
        <f t="shared" si="3"/>
        <v>0</v>
      </c>
      <c r="G14" s="23">
        <f t="shared" si="8"/>
        <v>0</v>
      </c>
      <c r="H14" s="23">
        <f t="shared" si="4"/>
        <v>0</v>
      </c>
      <c r="I14" s="24"/>
      <c r="J14" s="25">
        <v>4</v>
      </c>
      <c r="K14" s="25"/>
      <c r="L14" s="25"/>
      <c r="M14" s="25">
        <v>4</v>
      </c>
      <c r="N14" s="39"/>
      <c r="O14" s="38"/>
      <c r="P14" s="38"/>
      <c r="Q14" s="38"/>
      <c r="R14" s="38"/>
      <c r="S14" s="24"/>
      <c r="T14" s="25"/>
      <c r="U14" s="25"/>
      <c r="V14" s="25"/>
      <c r="W14" s="24"/>
      <c r="X14" s="11"/>
    </row>
    <row r="15" spans="1:24">
      <c r="A15" s="21" t="s">
        <v>23</v>
      </c>
      <c r="B15" s="22" t="s">
        <v>8</v>
      </c>
      <c r="C15" s="23">
        <f t="shared" si="0"/>
        <v>30</v>
      </c>
      <c r="D15" s="23">
        <f t="shared" si="1"/>
        <v>0</v>
      </c>
      <c r="E15" s="23">
        <f t="shared" si="7"/>
        <v>0</v>
      </c>
      <c r="F15" s="23">
        <f t="shared" si="3"/>
        <v>0</v>
      </c>
      <c r="G15" s="23">
        <f t="shared" si="8"/>
        <v>0</v>
      </c>
      <c r="H15" s="23">
        <f t="shared" si="4"/>
        <v>30</v>
      </c>
      <c r="I15" s="24"/>
      <c r="J15" s="25"/>
      <c r="K15" s="25">
        <v>2</v>
      </c>
      <c r="L15" s="25"/>
      <c r="M15" s="25">
        <v>1</v>
      </c>
      <c r="N15" s="39"/>
      <c r="O15" s="38"/>
      <c r="P15" s="38"/>
      <c r="Q15" s="38"/>
      <c r="R15" s="38"/>
      <c r="S15" s="24"/>
      <c r="T15" s="25"/>
      <c r="U15" s="25"/>
      <c r="V15" s="25"/>
      <c r="W15" s="24"/>
      <c r="X15" s="11"/>
    </row>
    <row r="16" spans="1:24">
      <c r="A16" s="21" t="s">
        <v>29</v>
      </c>
      <c r="B16" s="22" t="s">
        <v>8</v>
      </c>
      <c r="C16" s="23">
        <f t="shared" si="0"/>
        <v>150</v>
      </c>
      <c r="D16" s="23">
        <f t="shared" si="1"/>
        <v>0</v>
      </c>
      <c r="E16" s="23">
        <f t="shared" si="7"/>
        <v>0</v>
      </c>
      <c r="F16" s="23">
        <f t="shared" si="3"/>
        <v>0</v>
      </c>
      <c r="G16" s="23">
        <f t="shared" si="8"/>
        <v>150</v>
      </c>
      <c r="H16" s="23">
        <f t="shared" si="4"/>
        <v>0</v>
      </c>
      <c r="I16" s="24"/>
      <c r="J16" s="25"/>
      <c r="K16" s="25"/>
      <c r="L16" s="25"/>
      <c r="M16" s="25"/>
      <c r="N16" s="39"/>
      <c r="O16" s="38"/>
      <c r="P16" s="38"/>
      <c r="Q16" s="38">
        <v>10</v>
      </c>
      <c r="R16" s="38">
        <v>5</v>
      </c>
      <c r="S16" s="24"/>
      <c r="T16" s="25"/>
      <c r="U16" s="25"/>
      <c r="V16" s="25"/>
      <c r="W16" s="24"/>
      <c r="X16" s="11"/>
    </row>
    <row r="17" spans="1:24">
      <c r="A17" s="21" t="s">
        <v>30</v>
      </c>
      <c r="B17" s="22" t="s">
        <v>8</v>
      </c>
      <c r="C17" s="23">
        <f t="shared" si="0"/>
        <v>150</v>
      </c>
      <c r="D17" s="23">
        <f t="shared" si="1"/>
        <v>0</v>
      </c>
      <c r="E17" s="23">
        <f t="shared" si="7"/>
        <v>0</v>
      </c>
      <c r="F17" s="23">
        <f t="shared" si="3"/>
        <v>0</v>
      </c>
      <c r="G17" s="23">
        <f t="shared" si="8"/>
        <v>150</v>
      </c>
      <c r="H17" s="23">
        <f t="shared" si="4"/>
        <v>0</v>
      </c>
      <c r="I17" s="24"/>
      <c r="J17" s="25"/>
      <c r="K17" s="25"/>
      <c r="L17" s="25"/>
      <c r="M17" s="25"/>
      <c r="N17" s="39"/>
      <c r="O17" s="38"/>
      <c r="P17" s="38"/>
      <c r="Q17" s="38"/>
      <c r="R17" s="38"/>
      <c r="S17" s="24"/>
      <c r="T17" s="25"/>
      <c r="U17" s="25"/>
      <c r="V17" s="25">
        <v>10</v>
      </c>
      <c r="W17" s="24">
        <v>5</v>
      </c>
      <c r="X17" s="11"/>
    </row>
    <row r="18" spans="1:24">
      <c r="A18" s="21" t="s">
        <v>10</v>
      </c>
      <c r="B18" s="22" t="s">
        <v>8</v>
      </c>
      <c r="C18" s="23">
        <f t="shared" si="0"/>
        <v>60</v>
      </c>
      <c r="D18" s="23">
        <f t="shared" si="1"/>
        <v>0</v>
      </c>
      <c r="E18" s="23">
        <f t="shared" si="7"/>
        <v>0</v>
      </c>
      <c r="F18" s="23">
        <f t="shared" si="3"/>
        <v>60</v>
      </c>
      <c r="G18" s="23">
        <f t="shared" si="8"/>
        <v>0</v>
      </c>
      <c r="H18" s="23">
        <f t="shared" si="4"/>
        <v>0</v>
      </c>
      <c r="I18" s="24"/>
      <c r="J18" s="25"/>
      <c r="K18" s="25"/>
      <c r="L18" s="25"/>
      <c r="M18" s="25"/>
      <c r="N18" s="39"/>
      <c r="O18" s="38"/>
      <c r="P18" s="38">
        <v>2</v>
      </c>
      <c r="Q18" s="38"/>
      <c r="R18" s="38">
        <v>3</v>
      </c>
      <c r="S18" s="24"/>
      <c r="T18" s="25"/>
      <c r="U18" s="25">
        <v>2</v>
      </c>
      <c r="V18" s="25"/>
      <c r="W18" s="24">
        <v>3</v>
      </c>
      <c r="X18" s="11"/>
    </row>
    <row r="19" spans="1:24">
      <c r="A19" s="27" t="s">
        <v>12</v>
      </c>
      <c r="B19" s="28" t="s">
        <v>13</v>
      </c>
      <c r="C19" s="23">
        <f t="shared" si="0"/>
        <v>0</v>
      </c>
      <c r="D19" s="23">
        <f t="shared" si="1"/>
        <v>0</v>
      </c>
      <c r="E19" s="23">
        <f t="shared" si="7"/>
        <v>0</v>
      </c>
      <c r="F19" s="23">
        <f t="shared" si="3"/>
        <v>0</v>
      </c>
      <c r="G19" s="23">
        <f t="shared" si="8"/>
        <v>0</v>
      </c>
      <c r="H19" s="23">
        <f t="shared" si="4"/>
        <v>0</v>
      </c>
      <c r="I19" s="26"/>
      <c r="J19" s="26"/>
      <c r="K19" s="26"/>
      <c r="L19" s="26"/>
      <c r="M19" s="26"/>
      <c r="N19" s="40"/>
      <c r="O19" s="40"/>
      <c r="P19" s="40"/>
      <c r="Q19" s="40"/>
      <c r="R19" s="40"/>
      <c r="S19" s="26"/>
      <c r="T19" s="26"/>
      <c r="U19" s="26"/>
      <c r="V19" s="26"/>
      <c r="W19" s="26">
        <v>10</v>
      </c>
      <c r="X19" s="11"/>
    </row>
    <row r="20" spans="1:24">
      <c r="A20" s="41" t="s">
        <v>33</v>
      </c>
      <c r="B20" s="22" t="s">
        <v>9</v>
      </c>
      <c r="C20" s="23">
        <f t="shared" si="0"/>
        <v>36</v>
      </c>
      <c r="D20" s="23">
        <f t="shared" si="1"/>
        <v>30</v>
      </c>
      <c r="E20" s="23">
        <f t="shared" si="2"/>
        <v>0</v>
      </c>
      <c r="F20" s="23">
        <f t="shared" si="3"/>
        <v>0</v>
      </c>
      <c r="G20" s="23">
        <v>6</v>
      </c>
      <c r="H20" s="23">
        <f t="shared" si="4"/>
        <v>0</v>
      </c>
      <c r="I20" s="24">
        <v>2</v>
      </c>
      <c r="J20" s="25"/>
      <c r="K20" s="25"/>
      <c r="L20" s="25">
        <v>0.4</v>
      </c>
      <c r="M20" s="25">
        <v>3</v>
      </c>
      <c r="N20" s="39"/>
      <c r="O20" s="38"/>
      <c r="P20" s="38"/>
      <c r="Q20" s="38"/>
      <c r="R20" s="38"/>
      <c r="S20" s="24"/>
      <c r="T20" s="25"/>
      <c r="U20" s="25"/>
      <c r="V20" s="25"/>
      <c r="W20" s="24"/>
      <c r="X20" s="11"/>
    </row>
    <row r="21" spans="1:24">
      <c r="A21" s="41" t="s">
        <v>31</v>
      </c>
      <c r="B21" s="22" t="s">
        <v>24</v>
      </c>
      <c r="C21" s="23">
        <f t="shared" si="0"/>
        <v>45</v>
      </c>
      <c r="D21" s="23">
        <f t="shared" si="1"/>
        <v>30</v>
      </c>
      <c r="E21" s="23">
        <f t="shared" si="2"/>
        <v>15</v>
      </c>
      <c r="F21" s="23">
        <f t="shared" si="3"/>
        <v>0</v>
      </c>
      <c r="G21" s="23">
        <f t="shared" si="2"/>
        <v>0</v>
      </c>
      <c r="H21" s="23">
        <f t="shared" si="4"/>
        <v>0</v>
      </c>
      <c r="I21" s="24"/>
      <c r="J21" s="25"/>
      <c r="K21" s="25"/>
      <c r="L21" s="25"/>
      <c r="M21" s="25"/>
      <c r="N21" s="39">
        <v>2</v>
      </c>
      <c r="O21" s="38">
        <v>1</v>
      </c>
      <c r="P21" s="38"/>
      <c r="Q21" s="38"/>
      <c r="R21" s="38">
        <v>4</v>
      </c>
      <c r="S21" s="24"/>
      <c r="T21" s="25"/>
      <c r="U21" s="25"/>
      <c r="V21" s="25"/>
      <c r="W21" s="24"/>
      <c r="X21" s="11"/>
    </row>
    <row r="22" spans="1:24">
      <c r="A22" s="41" t="s">
        <v>34</v>
      </c>
      <c r="B22" s="22" t="s">
        <v>8</v>
      </c>
      <c r="C22" s="23">
        <f t="shared" si="0"/>
        <v>45</v>
      </c>
      <c r="D22" s="23">
        <f t="shared" si="1"/>
        <v>30</v>
      </c>
      <c r="E22" s="23">
        <f t="shared" si="2"/>
        <v>0</v>
      </c>
      <c r="F22" s="23">
        <f t="shared" si="3"/>
        <v>0</v>
      </c>
      <c r="G22" s="23">
        <f t="shared" si="2"/>
        <v>15</v>
      </c>
      <c r="H22" s="23">
        <f t="shared" si="4"/>
        <v>0</v>
      </c>
      <c r="I22" s="24"/>
      <c r="J22" s="25"/>
      <c r="K22" s="25"/>
      <c r="L22" s="25"/>
      <c r="M22" s="25"/>
      <c r="N22" s="39">
        <v>2</v>
      </c>
      <c r="O22" s="38"/>
      <c r="P22" s="38"/>
      <c r="Q22" s="38">
        <v>1</v>
      </c>
      <c r="R22" s="38">
        <v>4</v>
      </c>
      <c r="S22" s="24"/>
      <c r="T22" s="25"/>
      <c r="U22" s="25"/>
      <c r="V22" s="25"/>
      <c r="W22" s="24"/>
      <c r="X22" s="11"/>
    </row>
    <row r="23" spans="1:24">
      <c r="A23" s="41" t="s">
        <v>32</v>
      </c>
      <c r="B23" s="22" t="s">
        <v>24</v>
      </c>
      <c r="C23" s="23">
        <f t="shared" si="0"/>
        <v>30</v>
      </c>
      <c r="D23" s="23">
        <f t="shared" si="1"/>
        <v>30</v>
      </c>
      <c r="E23" s="23">
        <f t="shared" si="2"/>
        <v>0</v>
      </c>
      <c r="F23" s="23">
        <f t="shared" si="3"/>
        <v>0</v>
      </c>
      <c r="G23" s="23">
        <f t="shared" si="2"/>
        <v>0</v>
      </c>
      <c r="H23" s="23">
        <f t="shared" si="4"/>
        <v>0</v>
      </c>
      <c r="I23" s="24"/>
      <c r="J23" s="25"/>
      <c r="K23" s="25"/>
      <c r="L23" s="25"/>
      <c r="M23" s="25"/>
      <c r="N23" s="39">
        <v>2</v>
      </c>
      <c r="O23" s="38"/>
      <c r="P23" s="38"/>
      <c r="Q23" s="38"/>
      <c r="R23" s="38">
        <v>3</v>
      </c>
      <c r="S23" s="24"/>
      <c r="T23" s="25"/>
      <c r="U23" s="25"/>
      <c r="V23" s="25"/>
      <c r="W23" s="24"/>
      <c r="X23" s="11"/>
    </row>
    <row r="24" spans="1:24">
      <c r="A24" s="41" t="s">
        <v>35</v>
      </c>
      <c r="B24" s="22" t="s">
        <v>8</v>
      </c>
      <c r="C24" s="23">
        <f t="shared" si="0"/>
        <v>33.900000000000006</v>
      </c>
      <c r="D24" s="23">
        <f t="shared" si="1"/>
        <v>19.950000000000003</v>
      </c>
      <c r="E24" s="23">
        <f t="shared" si="2"/>
        <v>0</v>
      </c>
      <c r="F24" s="23">
        <f t="shared" si="3"/>
        <v>0</v>
      </c>
      <c r="G24" s="23">
        <f t="shared" si="2"/>
        <v>13.950000000000001</v>
      </c>
      <c r="H24" s="23">
        <f t="shared" si="4"/>
        <v>0</v>
      </c>
      <c r="I24" s="24"/>
      <c r="J24" s="25"/>
      <c r="K24" s="25"/>
      <c r="L24" s="25"/>
      <c r="M24" s="25"/>
      <c r="N24" s="39">
        <v>1.33</v>
      </c>
      <c r="O24" s="38"/>
      <c r="P24" s="38"/>
      <c r="Q24" s="38">
        <v>0.93</v>
      </c>
      <c r="R24" s="38">
        <v>2</v>
      </c>
      <c r="S24" s="24"/>
      <c r="T24" s="25"/>
      <c r="U24" s="25"/>
      <c r="V24" s="25"/>
      <c r="W24" s="24"/>
      <c r="X24" s="11"/>
    </row>
    <row r="25" spans="1:24">
      <c r="A25" s="41" t="s">
        <v>54</v>
      </c>
      <c r="B25" s="22" t="s">
        <v>8</v>
      </c>
      <c r="C25" s="23">
        <f t="shared" si="0"/>
        <v>9</v>
      </c>
      <c r="D25" s="23">
        <f t="shared" si="1"/>
        <v>0</v>
      </c>
      <c r="E25" s="23">
        <f t="shared" si="2"/>
        <v>0</v>
      </c>
      <c r="F25" s="23">
        <f t="shared" si="3"/>
        <v>0</v>
      </c>
      <c r="G25" s="23">
        <f t="shared" si="2"/>
        <v>9</v>
      </c>
      <c r="H25" s="23">
        <f t="shared" si="4"/>
        <v>0</v>
      </c>
      <c r="I25" s="24"/>
      <c r="J25" s="25"/>
      <c r="K25" s="25"/>
      <c r="L25" s="25"/>
      <c r="M25" s="25"/>
      <c r="N25" s="39"/>
      <c r="O25" s="38"/>
      <c r="P25" s="38"/>
      <c r="Q25" s="38">
        <v>0.6</v>
      </c>
      <c r="R25" s="38">
        <v>1</v>
      </c>
      <c r="S25" s="24"/>
      <c r="T25" s="25"/>
      <c r="U25" s="25"/>
      <c r="V25" s="25"/>
      <c r="W25" s="24"/>
      <c r="X25" s="11"/>
    </row>
    <row r="26" spans="1:24" ht="14.4" thickBot="1">
      <c r="A26" s="42" t="s">
        <v>37</v>
      </c>
      <c r="B26" s="30" t="s">
        <v>8</v>
      </c>
      <c r="C26" s="23">
        <f t="shared" si="0"/>
        <v>45</v>
      </c>
      <c r="D26" s="23">
        <f t="shared" si="1"/>
        <v>15</v>
      </c>
      <c r="E26" s="31">
        <f t="shared" si="2"/>
        <v>0</v>
      </c>
      <c r="F26" s="23">
        <f t="shared" si="3"/>
        <v>0</v>
      </c>
      <c r="G26" s="31">
        <f t="shared" si="2"/>
        <v>30</v>
      </c>
      <c r="H26" s="23">
        <f t="shared" si="4"/>
        <v>0</v>
      </c>
      <c r="I26" s="32"/>
      <c r="J26" s="43"/>
      <c r="K26" s="43"/>
      <c r="L26" s="43"/>
      <c r="M26" s="43"/>
      <c r="N26" s="44"/>
      <c r="O26" s="45"/>
      <c r="P26" s="45"/>
      <c r="Q26" s="45"/>
      <c r="R26" s="45"/>
      <c r="S26" s="32">
        <v>1</v>
      </c>
      <c r="T26" s="43"/>
      <c r="U26" s="43"/>
      <c r="V26" s="43">
        <v>2</v>
      </c>
      <c r="W26" s="32">
        <v>3</v>
      </c>
      <c r="X26" s="11"/>
    </row>
    <row r="27" spans="1:24" ht="14.4" thickTop="1">
      <c r="A27" s="56" t="s">
        <v>14</v>
      </c>
      <c r="B27" s="46"/>
      <c r="C27" s="47">
        <f>SUM(C5:C26)</f>
        <v>1203.9000000000001</v>
      </c>
      <c r="D27" s="48">
        <f>SUM(D5:D26)</f>
        <v>289.95</v>
      </c>
      <c r="E27" s="48">
        <f t="shared" si="2"/>
        <v>165</v>
      </c>
      <c r="F27" s="48">
        <f t="shared" si="2"/>
        <v>150</v>
      </c>
      <c r="G27" s="48">
        <f t="shared" si="2"/>
        <v>598.95000000000005</v>
      </c>
      <c r="H27" s="47">
        <f>SUM(H5:H26)</f>
        <v>30</v>
      </c>
      <c r="I27" s="49">
        <f>SUM(I5:I26)</f>
        <v>5</v>
      </c>
      <c r="J27" s="49">
        <f>SUM(J5:J26)</f>
        <v>6</v>
      </c>
      <c r="K27" s="49">
        <f>SUM(K5:K26)</f>
        <v>2</v>
      </c>
      <c r="L27" s="49">
        <f>SUM(L5:L26)</f>
        <v>15.4</v>
      </c>
      <c r="M27" s="50"/>
      <c r="N27" s="51">
        <f>SUM(N5:N26)</f>
        <v>11.33</v>
      </c>
      <c r="O27" s="51">
        <f>SUM(O5:O26)</f>
        <v>3</v>
      </c>
      <c r="P27" s="51">
        <f>SUM(P5:P26)</f>
        <v>4</v>
      </c>
      <c r="Q27" s="51">
        <f>SUM(Q5:Q26)</f>
        <v>12.53</v>
      </c>
      <c r="R27" s="52"/>
      <c r="S27" s="49">
        <f>SUM(S5:S26)</f>
        <v>3</v>
      </c>
      <c r="T27" s="53">
        <f>SUM(T5:T26)</f>
        <v>2</v>
      </c>
      <c r="U27" s="53">
        <f>SUM(U5:U26)</f>
        <v>4</v>
      </c>
      <c r="V27" s="53">
        <f>SUM(V5:V26)</f>
        <v>12</v>
      </c>
      <c r="W27" s="54"/>
      <c r="X27" s="11"/>
    </row>
    <row r="28" spans="1:24" ht="14.4" thickBot="1">
      <c r="A28" s="37" t="s">
        <v>48</v>
      </c>
      <c r="B28" s="33"/>
      <c r="C28" s="34"/>
      <c r="D28" s="34"/>
      <c r="E28" s="34"/>
      <c r="F28" s="34"/>
      <c r="G28" s="34"/>
      <c r="H28" s="33"/>
      <c r="I28" s="59">
        <f>I27+J27+K27+L27</f>
        <v>28.4</v>
      </c>
      <c r="J28" s="60"/>
      <c r="K28" s="60"/>
      <c r="L28" s="61"/>
      <c r="M28" s="35">
        <f>SUM(M5:M27)</f>
        <v>29</v>
      </c>
      <c r="N28" s="62">
        <f>N27+O27+P27+Q27</f>
        <v>30.86</v>
      </c>
      <c r="O28" s="63"/>
      <c r="P28" s="63"/>
      <c r="Q28" s="64"/>
      <c r="R28" s="55">
        <f>SUM(R5:R27)</f>
        <v>32</v>
      </c>
      <c r="S28" s="59">
        <f>S27+T27+U27+V27</f>
        <v>21</v>
      </c>
      <c r="T28" s="60"/>
      <c r="U28" s="60"/>
      <c r="V28" s="61"/>
      <c r="W28" s="36">
        <f>SUM(W5:W27)</f>
        <v>31</v>
      </c>
    </row>
    <row r="29" spans="1:24" ht="14.4" thickTop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4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 t="s">
        <v>41</v>
      </c>
      <c r="Q30" s="18"/>
      <c r="R30" s="18"/>
      <c r="S30" s="20"/>
      <c r="T30" s="58">
        <f>M28+R28+W28</f>
        <v>92</v>
      </c>
      <c r="U30" s="58"/>
      <c r="V30" s="18"/>
      <c r="W30" s="18"/>
    </row>
    <row r="31" spans="1:24">
      <c r="A31" t="s">
        <v>39</v>
      </c>
    </row>
    <row r="32" spans="1:24">
      <c r="A32" t="s">
        <v>40</v>
      </c>
    </row>
  </sheetData>
  <mergeCells count="7">
    <mergeCell ref="T30:U30"/>
    <mergeCell ref="I28:L28"/>
    <mergeCell ref="N28:Q28"/>
    <mergeCell ref="S28:V28"/>
    <mergeCell ref="I2:M2"/>
    <mergeCell ref="N2:W2"/>
    <mergeCell ref="S3:W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Medycz start lato</vt:lpstr>
    </vt:vector>
  </TitlesOfParts>
  <Company>UWr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Rektor</dc:creator>
  <cp:lastModifiedBy>Jowita</cp:lastModifiedBy>
  <cp:lastPrinted>2014-07-17T08:52:44Z</cp:lastPrinted>
  <dcterms:created xsi:type="dcterms:W3CDTF">2013-06-05T09:22:23Z</dcterms:created>
  <dcterms:modified xsi:type="dcterms:W3CDTF">2014-11-26T09:48:39Z</dcterms:modified>
</cp:coreProperties>
</file>